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<sst xmlns="http://schemas.openxmlformats.org/spreadsheetml/2006/main" count="37" uniqueCount="34">
  <si>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102年01月份學校午餐費收支結算表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</si>
  <si>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</si>
  <si>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</si>
  <si>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</si>
  <si>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</si>
  <si>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</si>
  <si>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</si>
  <si>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</si>
  <si>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</si>
  <si>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</si>
  <si>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</si>
  <si>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660   元
二、應收午餐費
      學  生 40 人
      教職員 11  人
      替代役1 人
      合  計 52人 共34320 元
三、免收減收午餐費
       （1）全免及減收學生午餐費
             計  14  人9240 元
       （2）全免廚工午餐費
             計 1 人660  元
         共計   1  人 660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</si>
  <si>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</si>
  <si>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</si>
  <si>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</si>
  <si>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</si>
  <si>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</si>
  <si>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</si>
  <si>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</si>
  <si>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</si>
  <si>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</si>
  <si>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</si>
  <si>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</si>
  <si>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</si>
  <si>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</si>
  <si>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</si>
  <si>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</si>
  <si>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</si>
  <si>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</si>
  <si>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</si>
  <si>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</si>
  <si>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</si>
  <si>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一、本月補助費收入包括下列各項：本校辦公費歸還向午餐專戶預借之餐廳儲藏室修繕費48490元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</si>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</sst>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嘉義縣中埔鄉沄水國民小學</v>
          </cell>
        </row>
      </sheetData>
      <sheetData sheetId="14">
        <row r="4">
          <cell r="P4">
            <v>160681</v>
          </cell>
        </row>
        <row r="16">
          <cell r="G16">
            <v>1512</v>
          </cell>
          <cell r="H16">
            <v>15067</v>
          </cell>
          <cell r="I16">
            <v>0</v>
          </cell>
          <cell r="J16">
            <v>0</v>
          </cell>
          <cell r="K16">
            <v>26220</v>
          </cell>
          <cell r="L16">
            <v>2400</v>
          </cell>
          <cell r="M16">
            <v>6900</v>
          </cell>
          <cell r="N16">
            <v>0</v>
          </cell>
        </row>
        <row r="17">
          <cell r="G17">
            <v>9324</v>
          </cell>
          <cell r="H17">
            <v>127034</v>
          </cell>
          <cell r="I17">
            <v>4240</v>
          </cell>
          <cell r="J17">
            <v>10320</v>
          </cell>
          <cell r="K17">
            <v>93527</v>
          </cell>
          <cell r="L17">
            <v>25135</v>
          </cell>
          <cell r="M17">
            <v>13090</v>
          </cell>
          <cell r="N17">
            <v>13529</v>
          </cell>
          <cell r="P17">
            <v>191392</v>
          </cell>
        </row>
        <row r="20">
          <cell r="F20">
            <v>34320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160681</v>
      </c>
      <c r="C4" s="8" t="s">
        <v>11</v>
      </c>
      <c r="D4" s="5" t="s">
        <v>12</v>
      </c>
      <c r="E4" s="7">
        <f>'[1]01分類帳'!G16</f>
        <v>1512</v>
      </c>
      <c r="F4" s="9">
        <f>E4/(E13-E8)</f>
        <v>0.05842575060860157</v>
      </c>
      <c r="G4" s="7">
        <f>'[1]01分類帳'!G17</f>
        <v>9324</v>
      </c>
      <c r="H4" s="9">
        <f>G4/(G13-G8)</f>
        <v>0.04600536827978211</v>
      </c>
    </row>
    <row r="5" spans="1:8" ht="25.5" customHeight="1">
      <c r="A5" s="5" t="s">
        <v>13</v>
      </c>
      <c r="B5" s="7">
        <f>'[1]01分類帳'!F20</f>
        <v>34320</v>
      </c>
      <c r="C5" s="10"/>
      <c r="D5" s="5" t="s">
        <v>14</v>
      </c>
      <c r="E5" s="7">
        <f>'[1]01分類帳'!H16</f>
        <v>15067</v>
      </c>
      <c r="F5" s="9">
        <f>E5/(E13-E8)</f>
        <v>0.5822095135051586</v>
      </c>
      <c r="G5" s="7">
        <f>'[1]01分類帳'!H17</f>
        <v>127034</v>
      </c>
      <c r="H5" s="9">
        <f>G5/(G13-G8)</f>
        <v>0.6267960053682797</v>
      </c>
    </row>
    <row r="6" spans="1:8" ht="29.25" customHeight="1">
      <c r="A6" s="11" t="s">
        <v>15</v>
      </c>
      <c r="B6" s="7"/>
      <c r="C6" s="10"/>
      <c r="D6" s="5" t="s">
        <v>16</v>
      </c>
      <c r="E6" s="7">
        <f>'[1]01分類帳'!I16</f>
        <v>0</v>
      </c>
      <c r="F6" s="9">
        <f>E6/(E13-E8)</f>
        <v>0</v>
      </c>
      <c r="G6" s="7">
        <f>'[1]01分類帳'!I17</f>
        <v>4240</v>
      </c>
      <c r="H6" s="9">
        <f>G6/(G13-G8)</f>
        <v>0.02092050209205021</v>
      </c>
    </row>
    <row r="7" spans="1:8" ht="30" customHeight="1">
      <c r="A7" s="12" t="s">
        <v>17</v>
      </c>
      <c r="B7" s="7">
        <f>'[1]01分類帳'!G20</f>
        <v>0</v>
      </c>
      <c r="C7" s="10"/>
      <c r="D7" s="5" t="s">
        <v>18</v>
      </c>
      <c r="E7" s="7">
        <f>'[1]01分類帳'!J16</f>
        <v>0</v>
      </c>
      <c r="F7" s="9">
        <f>E7/(E13-E8)</f>
        <v>0</v>
      </c>
      <c r="G7" s="7">
        <f>'[1]01分類帳'!J17</f>
        <v>10320</v>
      </c>
      <c r="H7" s="9">
        <f>G7/(G13-G8)</f>
        <v>0.05091971263914107</v>
      </c>
    </row>
    <row r="8" spans="1:8" ht="29.25" customHeight="1">
      <c r="A8" s="12" t="s">
        <v>19</v>
      </c>
      <c r="B8" s="7">
        <f>'[1]01分類帳'!H20</f>
        <v>0</v>
      </c>
      <c r="C8" s="10"/>
      <c r="D8" s="5" t="s">
        <v>20</v>
      </c>
      <c r="E8" s="7">
        <f>'[1]01分類帳'!K16</f>
        <v>26220</v>
      </c>
      <c r="F8" s="9"/>
      <c r="G8" s="7">
        <f>'[1]01分類帳'!K17</f>
        <v>93527</v>
      </c>
      <c r="H8" s="9"/>
    </row>
    <row r="9" spans="1:8" ht="33" customHeight="1">
      <c r="A9" s="13" t="s">
        <v>21</v>
      </c>
      <c r="B9" s="7">
        <f>'[1]01分類帳'!I20</f>
        <v>0</v>
      </c>
      <c r="C9" s="10"/>
      <c r="D9" s="5" t="s">
        <v>22</v>
      </c>
      <c r="E9" s="7">
        <f>'[1]01分類帳'!L16</f>
        <v>2400</v>
      </c>
      <c r="F9" s="9">
        <f>E9/(E13-E8)</f>
        <v>0.09273928668031996</v>
      </c>
      <c r="G9" s="7">
        <f>'[1]01分類帳'!L17</f>
        <v>25135</v>
      </c>
      <c r="H9" s="9">
        <f>G9/(G13-G8)</f>
        <v>0.12401811794426462</v>
      </c>
    </row>
    <row r="10" spans="1:8" ht="27.75" customHeight="1">
      <c r="A10" s="5" t="s">
        <v>23</v>
      </c>
      <c r="B10" s="7">
        <v>48490</v>
      </c>
      <c r="C10" s="10"/>
      <c r="D10" s="5" t="s">
        <v>24</v>
      </c>
      <c r="E10" s="7">
        <f>'[1]01分類帳'!M16</f>
        <v>6900</v>
      </c>
      <c r="F10" s="9">
        <f>E10/(E13-E8)</f>
        <v>0.26662544920591985</v>
      </c>
      <c r="G10" s="7">
        <f>'[1]01分類帳'!M17</f>
        <v>13090</v>
      </c>
      <c r="H10" s="9">
        <f>G10/(G13-G8)</f>
        <v>0.06458711612852293</v>
      </c>
    </row>
    <row r="11" spans="1:8" ht="24" customHeight="1">
      <c r="A11" s="13"/>
      <c r="B11" s="7">
        <f>'[1]01分類帳'!K20</f>
        <v>0</v>
      </c>
      <c r="C11" s="10"/>
      <c r="D11" s="5" t="s">
        <v>25</v>
      </c>
      <c r="E11" s="7">
        <f>'[1]01分類帳'!N16</f>
        <v>0</v>
      </c>
      <c r="F11" s="9">
        <f>E11/(E13-E8)</f>
        <v>0</v>
      </c>
      <c r="G11" s="7">
        <f>'[1]01分類帳'!N17</f>
        <v>13529</v>
      </c>
      <c r="H11" s="9">
        <f>G11/(G13-G8)</f>
        <v>0.06675317754795926</v>
      </c>
    </row>
    <row r="12" spans="1:8" ht="22.5" customHeight="1">
      <c r="A12" s="5"/>
      <c r="B12" s="7"/>
      <c r="C12" s="14" t="s">
        <v>26</v>
      </c>
      <c r="D12" s="13"/>
      <c r="E12" s="7"/>
      <c r="F12" s="9"/>
      <c r="G12" s="7"/>
      <c r="H12" s="9"/>
    </row>
    <row r="13" spans="1:8" ht="30.75" customHeight="1">
      <c r="A13" s="5"/>
      <c r="B13" s="7"/>
      <c r="C13" s="14"/>
      <c r="D13" s="5" t="s">
        <v>27</v>
      </c>
      <c r="E13" s="7">
        <f>SUM(E4:E12)</f>
        <v>52099</v>
      </c>
      <c r="F13" s="9">
        <f>(E13-E8)/(E13-E8)</f>
        <v>1</v>
      </c>
      <c r="G13" s="7">
        <f>SUM(G4:G12)</f>
        <v>296199</v>
      </c>
      <c r="H13" s="9">
        <f>(G13-G8)/(G13-G8)</f>
        <v>1</v>
      </c>
    </row>
    <row r="14" spans="1:8" ht="35.25" customHeight="1">
      <c r="A14" s="5" t="s">
        <v>28</v>
      </c>
      <c r="B14" s="7">
        <f>SUM(B5:B12)</f>
        <v>82810</v>
      </c>
      <c r="C14" s="14"/>
      <c r="D14" s="5" t="s">
        <v>29</v>
      </c>
      <c r="E14" s="7">
        <f>'[1]01分類帳'!P17</f>
        <v>191392</v>
      </c>
      <c r="F14" s="9"/>
      <c r="G14" s="7">
        <f>E14</f>
        <v>191392</v>
      </c>
      <c r="H14" s="9"/>
    </row>
    <row r="15" spans="1:8" ht="38.25" customHeight="1">
      <c r="A15" s="5" t="s">
        <v>30</v>
      </c>
      <c r="B15" s="7">
        <f>B14+B4</f>
        <v>243491</v>
      </c>
      <c r="C15" s="15"/>
      <c r="D15" s="5" t="s">
        <v>30</v>
      </c>
      <c r="E15" s="7">
        <f>E13+E14</f>
        <v>243491</v>
      </c>
      <c r="F15" s="16">
        <f>SUM(F4:F11)</f>
        <v>1</v>
      </c>
      <c r="G15" s="7">
        <f>G13+G14</f>
        <v>487591</v>
      </c>
      <c r="H15" s="16">
        <f>SUM(H4:H11)</f>
        <v>1</v>
      </c>
    </row>
    <row r="16" spans="1:8" ht="75" customHeight="1">
      <c r="A16" s="5" t="s">
        <v>31</v>
      </c>
      <c r="B16" s="17" t="s">
        <v>32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33</v>
      </c>
      <c r="B17" s="18"/>
      <c r="C17" s="18"/>
      <c r="D17" s="18"/>
      <c r="E17" s="18"/>
      <c r="F17" s="18"/>
      <c r="G17" s="18"/>
      <c r="H17" s="1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2013-03-08T02:18:36Z</dcterms:created>
  <dcterms:modified xsi:type="dcterms:W3CDTF">2013-03-08T02:19:18Z</dcterms:modified>
  <cp:category/>
  <cp:version/>
  <cp:contentType/>
  <cp:contentStatus/>
</cp:coreProperties>
</file>