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10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<sst xmlns="http://schemas.openxmlformats.org/spreadsheetml/2006/main" count="37" uniqueCount="34">
  <si>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101年10月份學校午餐費收支結算表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</si>
  <si>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</si>
  <si>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</si>
  <si>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</si>
  <si>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</si>
  <si>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</si>
  <si>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</si>
  <si>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</si>
  <si>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</si>
  <si>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</si>
  <si>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</si>
  <si>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660   元
二、應收午餐費
      學  生 41 人
      教職員 12  人
      替代役1 人
      合  計 54人 共35640 元
三、免收減收午餐費
       （1）全免及減收學生午餐費
             計 13  人8580 元
       （2）全免廚工午餐費
             計 1 人660  元
         共計 1  人660  元
</t>
  </si>
  <si>
    <t>主  食</t>
  </si>
  <si>
    <t>本月午餐費</t>
  </si>
  <si>
    <t>副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</si>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</sst>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7">
        <row r="1">
          <cell r="A1" t="str">
            <v>   嘉義縣中埔鄉沄水國民小學</v>
          </cell>
        </row>
      </sheetData>
      <sheetData sheetId="8">
        <row r="4">
          <cell r="P4">
            <v>79406</v>
          </cell>
        </row>
        <row r="23">
          <cell r="G23">
            <v>1932</v>
          </cell>
          <cell r="H23">
            <v>27138</v>
          </cell>
          <cell r="I23">
            <v>1760</v>
          </cell>
          <cell r="J23">
            <v>1020</v>
          </cell>
          <cell r="K23">
            <v>16060</v>
          </cell>
          <cell r="L23">
            <v>6277</v>
          </cell>
          <cell r="M23">
            <v>0</v>
          </cell>
          <cell r="N23">
            <v>1335</v>
          </cell>
        </row>
        <row r="24">
          <cell r="G24">
            <v>3948</v>
          </cell>
          <cell r="H24">
            <v>54975</v>
          </cell>
          <cell r="I24">
            <v>2640</v>
          </cell>
          <cell r="J24">
            <v>8510</v>
          </cell>
          <cell r="L24">
            <v>14147</v>
          </cell>
          <cell r="M24">
            <v>6190</v>
          </cell>
          <cell r="N24">
            <v>8670</v>
          </cell>
          <cell r="P24">
            <v>59524</v>
          </cell>
        </row>
        <row r="27">
          <cell r="F27">
            <v>35640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5.00390625" style="20" customWidth="1"/>
    <col min="8" max="8" width="11.00390625" style="3" customWidth="1"/>
    <col min="9" max="16384" width="8.875" style="3" customWidth="1"/>
  </cols>
  <sheetData>
    <row r="1" spans="1:8" ht="29.25" customHeight="1">
      <c r="A1" s="1" t="str">
        <f>'[1]09結算'!A1:C1</f>
        <v>   嘉義縣中埔鄉沄水國民小學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'[1]10分類帳'!P4</f>
        <v>79406</v>
      </c>
      <c r="C4" s="8" t="s">
        <v>11</v>
      </c>
      <c r="D4" s="5" t="s">
        <v>12</v>
      </c>
      <c r="E4" s="7">
        <f>'[1]10分類帳'!G23</f>
        <v>1932</v>
      </c>
      <c r="F4" s="9">
        <f>E4/(E13-E8)</f>
        <v>0.04895849171354721</v>
      </c>
      <c r="G4" s="7">
        <f>'[1]10分類帳'!G24</f>
        <v>3948</v>
      </c>
      <c r="H4" s="9">
        <f>G4/(G13-G8)</f>
        <v>0.039846588615260393</v>
      </c>
    </row>
    <row r="5" spans="1:8" ht="25.5" customHeight="1">
      <c r="A5" s="5" t="s">
        <v>13</v>
      </c>
      <c r="B5" s="7">
        <f>'[1]10分類帳'!F27</f>
        <v>35640</v>
      </c>
      <c r="C5" s="10"/>
      <c r="D5" s="5" t="s">
        <v>14</v>
      </c>
      <c r="E5" s="7">
        <f>'[1]10分類帳'!H23</f>
        <v>27138</v>
      </c>
      <c r="F5" s="9">
        <f>E5/(E13-E8)</f>
        <v>0.6876995590694845</v>
      </c>
      <c r="G5" s="7">
        <f>'[1]10分類帳'!H24</f>
        <v>54975</v>
      </c>
      <c r="H5" s="9">
        <f>G5/(G13-G8)</f>
        <v>0.5548546628986677</v>
      </c>
    </row>
    <row r="6" spans="1:8" ht="29.25" customHeight="1">
      <c r="A6" s="11" t="s">
        <v>15</v>
      </c>
      <c r="B6" s="7">
        <f>'[1]10分類帳'!G27</f>
        <v>0</v>
      </c>
      <c r="C6" s="10"/>
      <c r="D6" s="5" t="s">
        <v>16</v>
      </c>
      <c r="E6" s="7">
        <f>'[1]10分類帳'!I23</f>
        <v>1760</v>
      </c>
      <c r="F6" s="9">
        <f>E6/(E13-E8)</f>
        <v>0.04459986822766206</v>
      </c>
      <c r="G6" s="7">
        <f>'[1]10分類帳'!I24</f>
        <v>2640</v>
      </c>
      <c r="H6" s="9">
        <f>G6/(G13-G8)</f>
        <v>0.026645135244247074</v>
      </c>
    </row>
    <row r="7" spans="1:8" ht="32.25" customHeight="1">
      <c r="A7" s="12" t="s">
        <v>17</v>
      </c>
      <c r="B7" s="7">
        <f>'[1]10分類帳'!H27</f>
        <v>0</v>
      </c>
      <c r="C7" s="10"/>
      <c r="D7" s="5" t="s">
        <v>18</v>
      </c>
      <c r="E7" s="7">
        <f>'[1]10分類帳'!J23</f>
        <v>1020</v>
      </c>
      <c r="F7" s="9">
        <f>E7/(E13-E8)</f>
        <v>0.02584765090466778</v>
      </c>
      <c r="G7" s="7">
        <f>'[1]10分類帳'!J24</f>
        <v>8510</v>
      </c>
      <c r="H7" s="9">
        <f>G7/(G13-G8)</f>
        <v>0.08589018974566007</v>
      </c>
    </row>
    <row r="8" spans="1:8" ht="30" customHeight="1">
      <c r="A8" s="12" t="s">
        <v>19</v>
      </c>
      <c r="B8" s="7">
        <f>'[1]10分類帳'!I27</f>
        <v>0</v>
      </c>
      <c r="C8" s="10"/>
      <c r="D8" s="5" t="s">
        <v>20</v>
      </c>
      <c r="E8" s="7">
        <f>'[1]10分類帳'!K23</f>
        <v>16060</v>
      </c>
      <c r="F8" s="9"/>
      <c r="G8" s="7">
        <f>'[1]10分類帳'!K23</f>
        <v>16060</v>
      </c>
      <c r="H8" s="9"/>
    </row>
    <row r="9" spans="1:8" ht="33" customHeight="1">
      <c r="A9" s="13" t="s">
        <v>21</v>
      </c>
      <c r="B9" s="7">
        <f>'[1]10分類帳'!J27</f>
        <v>0</v>
      </c>
      <c r="C9" s="10"/>
      <c r="D9" s="5" t="s">
        <v>22</v>
      </c>
      <c r="E9" s="7">
        <f>'[1]10分類帳'!L23</f>
        <v>6277</v>
      </c>
      <c r="F9" s="9">
        <f>E9/(E13-E8)</f>
        <v>0.1590644164005879</v>
      </c>
      <c r="G9" s="7">
        <f>'[1]10分類帳'!L24</f>
        <v>14147</v>
      </c>
      <c r="H9" s="9">
        <f>G9/(G13-G8)</f>
        <v>0.14278360920468308</v>
      </c>
    </row>
    <row r="10" spans="1:8" ht="24" customHeight="1">
      <c r="A10" s="5" t="s">
        <v>23</v>
      </c>
      <c r="B10" s="7">
        <f>'[1]10分類帳'!K27</f>
        <v>0</v>
      </c>
      <c r="C10" s="10"/>
      <c r="D10" s="5" t="s">
        <v>24</v>
      </c>
      <c r="E10" s="7">
        <f>'[1]10分類帳'!M23</f>
        <v>0</v>
      </c>
      <c r="F10" s="9">
        <f>E10/(E13-E8)</f>
        <v>0</v>
      </c>
      <c r="G10" s="7">
        <f>'[1]10分類帳'!M24</f>
        <v>6190</v>
      </c>
      <c r="H10" s="9">
        <f>G10/(G13-G8)</f>
        <v>0.06247476786435204</v>
      </c>
    </row>
    <row r="11" spans="1:8" ht="31.5" customHeight="1">
      <c r="A11" s="13"/>
      <c r="B11" s="7">
        <f>'[1]10分類帳'!L27</f>
        <v>0</v>
      </c>
      <c r="C11" s="10"/>
      <c r="D11" s="5" t="s">
        <v>25</v>
      </c>
      <c r="E11" s="7">
        <f>'[1]10分類帳'!N23</f>
        <v>1335</v>
      </c>
      <c r="F11" s="9">
        <f>E11/(E13-E8)</f>
        <v>0.03383001368405048</v>
      </c>
      <c r="G11" s="7">
        <f>'[1]10分類帳'!N24</f>
        <v>8670</v>
      </c>
      <c r="H11" s="9">
        <f>G11/(G13-G8)</f>
        <v>0.0875050464271296</v>
      </c>
    </row>
    <row r="12" spans="1:8" ht="21" customHeight="1">
      <c r="A12" s="5"/>
      <c r="B12" s="7">
        <f>'[1]10分類帳'!M27</f>
        <v>0</v>
      </c>
      <c r="C12" s="14" t="s">
        <v>26</v>
      </c>
      <c r="D12" s="13"/>
      <c r="E12" s="7"/>
      <c r="F12" s="9"/>
      <c r="G12" s="7"/>
      <c r="H12" s="9"/>
    </row>
    <row r="13" spans="1:8" ht="34.5" customHeight="1">
      <c r="A13" s="5"/>
      <c r="B13" s="7"/>
      <c r="C13" s="14"/>
      <c r="D13" s="5" t="s">
        <v>27</v>
      </c>
      <c r="E13" s="7">
        <f>SUM(E4:E12)</f>
        <v>55522</v>
      </c>
      <c r="F13" s="9">
        <f>(E13-E8)/(E13-E8)</f>
        <v>1</v>
      </c>
      <c r="G13" s="7">
        <f>SUM(G4:G12)</f>
        <v>115140</v>
      </c>
      <c r="H13" s="9">
        <f>(G13-G8)/(G13-G8)</f>
        <v>1</v>
      </c>
    </row>
    <row r="14" spans="1:8" ht="38.25" customHeight="1">
      <c r="A14" s="5" t="s">
        <v>28</v>
      </c>
      <c r="B14" s="7">
        <f>SUM(B5:B12)</f>
        <v>35640</v>
      </c>
      <c r="C14" s="14"/>
      <c r="D14" s="5" t="s">
        <v>29</v>
      </c>
      <c r="E14" s="7">
        <f>'[1]10分類帳'!P24</f>
        <v>59524</v>
      </c>
      <c r="F14" s="9"/>
      <c r="G14" s="7">
        <f>E14</f>
        <v>59524</v>
      </c>
      <c r="H14" s="9"/>
    </row>
    <row r="15" spans="1:8" ht="38.25" customHeight="1">
      <c r="A15" s="5" t="s">
        <v>30</v>
      </c>
      <c r="B15" s="7">
        <f>B14+B4</f>
        <v>115046</v>
      </c>
      <c r="C15" s="15"/>
      <c r="D15" s="5" t="s">
        <v>30</v>
      </c>
      <c r="E15" s="7">
        <f>E13+E14</f>
        <v>115046</v>
      </c>
      <c r="F15" s="16">
        <f>SUM(F4:F11)</f>
        <v>0.9999999999999999</v>
      </c>
      <c r="G15" s="7">
        <f>G13+G14</f>
        <v>174664</v>
      </c>
      <c r="H15" s="16">
        <f>SUM(H4:H11)</f>
        <v>1</v>
      </c>
    </row>
    <row r="16" spans="1:8" ht="68.25" customHeight="1">
      <c r="A16" s="5" t="s">
        <v>31</v>
      </c>
      <c r="B16" s="17" t="s">
        <v>32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33</v>
      </c>
      <c r="B17" s="19"/>
      <c r="C17" s="19"/>
      <c r="D17" s="19"/>
      <c r="E17" s="19"/>
      <c r="F17" s="19"/>
      <c r="G17" s="19"/>
      <c r="H17" s="19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2013-03-08T02:25:54Z</dcterms:created>
  <dcterms:modified xsi:type="dcterms:W3CDTF">2013-03-08T02:26:06Z</dcterms:modified>
  <cp:category/>
  <cp:version/>
  <cp:contentType/>
  <cp:contentStatus/>
</cp:coreProperties>
</file>