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/>
  </bookViews>
  <sheets>
    <sheet name="09結算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B14" i="1" s="1"/>
  <c r="B15" i="1" s="1"/>
  <c r="G7" i="1"/>
  <c r="E7" i="1"/>
  <c r="E13" i="1" s="1"/>
  <c r="B7" i="1"/>
  <c r="G6" i="1"/>
  <c r="E6" i="1"/>
  <c r="B6" i="1"/>
  <c r="G5" i="1"/>
  <c r="H5" i="1" s="1"/>
  <c r="E5" i="1"/>
  <c r="B5" i="1"/>
  <c r="G4" i="1"/>
  <c r="G13" i="1" s="1"/>
  <c r="E4" i="1"/>
  <c r="F4" i="1" s="1"/>
  <c r="B4" i="1"/>
  <c r="A1" i="1"/>
  <c r="H13" i="1" l="1"/>
  <c r="H9" i="1"/>
  <c r="H7" i="1"/>
  <c r="G15" i="1"/>
  <c r="H10" i="1"/>
  <c r="H4" i="1"/>
  <c r="F11" i="1"/>
  <c r="F5" i="1"/>
  <c r="F15" i="1" s="1"/>
  <c r="F13" i="1"/>
  <c r="E15" i="1"/>
  <c r="F6" i="1"/>
  <c r="F10" i="1"/>
  <c r="H11" i="1"/>
  <c r="H6" i="1"/>
  <c r="F9" i="1"/>
  <c r="F7" i="1"/>
  <c r="H15" i="1" l="1"/>
</calcChain>
</file>

<file path=xl/sharedStrings.xml><?xml version="1.0" encoding="utf-8"?>
<sst xmlns="http://schemas.openxmlformats.org/spreadsheetml/2006/main" count="37" uniqueCount="34">
  <si>
    <t>102年9月份學校午餐費收支結算表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</si>
  <si>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</si>
  <si>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</si>
  <si>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</si>
  <si>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</si>
  <si>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</si>
  <si>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</si>
  <si>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</si>
  <si>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</si>
  <si>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</si>
  <si>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</si>
  <si>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  元
二、應收午餐費
      學  生51人
      教職員 11人
      替代役1 人
      合  計 63人 共34287 元
三、免收減收午餐費
       （1）全免及減收學生午餐費
             計  0  人 0 元
       （2）全免廚工午餐費
             計 1 人660  元
         共計 1  人660 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</si>
  <si>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</si>
  <si>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</si>
  <si>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</si>
  <si>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</si>
  <si>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</si>
  <si>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</si>
  <si>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</si>
  <si>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</si>
  <si>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</si>
  <si>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烹調人員工作補貼費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</si>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</sst>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125;&#33775;\&#21320;&#39184;&#26989;&#21209;\102&#23416;&#24180;&#24230;&#23416;&#26657;&#21320;&#39184;&#36027;&#26126;&#32048;&#20998;&#39006;&#24115;&#21450;&#32080;&#31639;&#34920;10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嘉義縣中埔鄉沄水國民小學</v>
          </cell>
        </row>
        <row r="14">
          <cell r="E14">
            <v>200989</v>
          </cell>
        </row>
      </sheetData>
      <sheetData sheetId="6">
        <row r="30">
          <cell r="G30">
            <v>2019</v>
          </cell>
          <cell r="H30">
            <v>24102</v>
          </cell>
          <cell r="I30">
            <v>1480</v>
          </cell>
          <cell r="J30">
            <v>3110</v>
          </cell>
          <cell r="K30">
            <v>21353</v>
          </cell>
          <cell r="L30">
            <v>5446</v>
          </cell>
          <cell r="M30">
            <v>20450</v>
          </cell>
          <cell r="N30">
            <v>7063</v>
          </cell>
        </row>
        <row r="31">
          <cell r="G31">
            <v>2019</v>
          </cell>
          <cell r="H31">
            <v>24102</v>
          </cell>
          <cell r="I31">
            <v>1480</v>
          </cell>
          <cell r="J31">
            <v>3110</v>
          </cell>
          <cell r="K31">
            <v>21353</v>
          </cell>
          <cell r="L31">
            <v>5446</v>
          </cell>
          <cell r="M31">
            <v>20450</v>
          </cell>
          <cell r="N31">
            <v>7063</v>
          </cell>
          <cell r="P31">
            <v>150253</v>
          </cell>
        </row>
        <row r="34">
          <cell r="F34">
            <v>34287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16384" width="8.875" style="3"/>
  </cols>
  <sheetData>
    <row r="1" spans="1:8" ht="25.5" x14ac:dyDescent="0.25">
      <c r="A1" s="1" t="str">
        <f>'[1]08結算'!A1:C1</f>
        <v xml:space="preserve"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'[1]08結算'!E14</f>
        <v>200989</v>
      </c>
      <c r="C4" s="8" t="s">
        <v>11</v>
      </c>
      <c r="D4" s="5" t="s">
        <v>12</v>
      </c>
      <c r="E4" s="7">
        <f>'[1]09分類帳'!G30</f>
        <v>2019</v>
      </c>
      <c r="F4" s="9">
        <f>E4/(E13-E8)</f>
        <v>3.1710381655410715E-2</v>
      </c>
      <c r="G4" s="7">
        <f>'[1]09分類帳'!G31</f>
        <v>2019</v>
      </c>
      <c r="H4" s="9">
        <f>G4/(G13-G8)</f>
        <v>3.1710381655410715E-2</v>
      </c>
    </row>
    <row r="5" spans="1:8" ht="25.9" customHeight="1" x14ac:dyDescent="0.25">
      <c r="A5" s="5" t="s">
        <v>13</v>
      </c>
      <c r="B5" s="7">
        <f>'[1]09分類帳'!F34</f>
        <v>34287</v>
      </c>
      <c r="C5" s="10"/>
      <c r="D5" s="5" t="s">
        <v>14</v>
      </c>
      <c r="E5" s="7">
        <f>'[1]09分類帳'!H30</f>
        <v>24102</v>
      </c>
      <c r="F5" s="9">
        <f>E5/(E13-E8)</f>
        <v>0.37854562588346158</v>
      </c>
      <c r="G5" s="7">
        <f>'[1]09分類帳'!H31</f>
        <v>24102</v>
      </c>
      <c r="H5" s="9">
        <f>G5/(G13-G8)</f>
        <v>0.37854562588346158</v>
      </c>
    </row>
    <row r="6" spans="1:8" ht="29.45" customHeight="1" x14ac:dyDescent="0.25">
      <c r="A6" s="11" t="s">
        <v>15</v>
      </c>
      <c r="B6" s="7">
        <f>'[1]09分類帳'!G34</f>
        <v>0</v>
      </c>
      <c r="C6" s="10"/>
      <c r="D6" s="5" t="s">
        <v>16</v>
      </c>
      <c r="E6" s="7">
        <f>'[1]09分類帳'!I30</f>
        <v>1480</v>
      </c>
      <c r="F6" s="9">
        <f>E6/(E13-E8)</f>
        <v>2.3244856290246585E-2</v>
      </c>
      <c r="G6" s="7">
        <f>'[1]09分類帳'!I31</f>
        <v>1480</v>
      </c>
      <c r="H6" s="9">
        <f>G6/(G13-G8)</f>
        <v>2.3244856290246585E-2</v>
      </c>
    </row>
    <row r="7" spans="1:8" ht="33" customHeight="1" x14ac:dyDescent="0.25">
      <c r="A7" s="12" t="s">
        <v>17</v>
      </c>
      <c r="B7" s="7">
        <f>'[1]09分類帳'!H34</f>
        <v>0</v>
      </c>
      <c r="C7" s="10"/>
      <c r="D7" s="5" t="s">
        <v>18</v>
      </c>
      <c r="E7" s="7">
        <f>'[1]09分類帳'!J30</f>
        <v>3110</v>
      </c>
      <c r="F7" s="9">
        <f>E7/(E13-E8)</f>
        <v>4.8845610177477621E-2</v>
      </c>
      <c r="G7" s="7">
        <f>'[1]09分類帳'!J31</f>
        <v>3110</v>
      </c>
      <c r="H7" s="9">
        <f>G7/(G13-G8)</f>
        <v>4.8845610177477621E-2</v>
      </c>
    </row>
    <row r="8" spans="1:8" ht="30.6" customHeight="1" x14ac:dyDescent="0.25">
      <c r="A8" s="12" t="s">
        <v>19</v>
      </c>
      <c r="B8" s="7">
        <f>'[1]09分類帳'!I34</f>
        <v>0</v>
      </c>
      <c r="C8" s="10"/>
      <c r="D8" s="5" t="s">
        <v>20</v>
      </c>
      <c r="E8" s="7">
        <f>'[1]09分類帳'!K30</f>
        <v>21353</v>
      </c>
      <c r="F8" s="9"/>
      <c r="G8" s="7">
        <f>'[1]09分類帳'!K31</f>
        <v>21353</v>
      </c>
      <c r="H8" s="9"/>
    </row>
    <row r="9" spans="1:8" ht="32.450000000000003" customHeight="1" x14ac:dyDescent="0.25">
      <c r="A9" s="13" t="s">
        <v>21</v>
      </c>
      <c r="B9" s="7">
        <f>'[1]09分類帳'!J34</f>
        <v>0</v>
      </c>
      <c r="C9" s="10"/>
      <c r="D9" s="5" t="s">
        <v>22</v>
      </c>
      <c r="E9" s="7">
        <f>'[1]09分類帳'!L30</f>
        <v>5446</v>
      </c>
      <c r="F9" s="9">
        <f>E9/(E13-E8)</f>
        <v>8.5534788754515464E-2</v>
      </c>
      <c r="G9" s="7">
        <f>'[1]09分類帳'!L31</f>
        <v>5446</v>
      </c>
      <c r="H9" s="9">
        <f>G9/(G13-G8)</f>
        <v>8.5534788754515464E-2</v>
      </c>
    </row>
    <row r="10" spans="1:8" ht="30.6" customHeight="1" x14ac:dyDescent="0.25">
      <c r="A10" s="5" t="s">
        <v>23</v>
      </c>
      <c r="B10" s="7">
        <f>'[1]09分類帳'!K34</f>
        <v>0</v>
      </c>
      <c r="C10" s="10"/>
      <c r="D10" s="5" t="s">
        <v>24</v>
      </c>
      <c r="E10" s="7">
        <f>'[1]09分類帳'!M30</f>
        <v>20450</v>
      </c>
      <c r="F10" s="9">
        <f>E10/(E13-E8)</f>
        <v>0.32118737238888018</v>
      </c>
      <c r="G10" s="7">
        <f>'[1]09分類帳'!M31</f>
        <v>20450</v>
      </c>
      <c r="H10" s="9">
        <f>G10/(G13-G8)</f>
        <v>0.32118737238888018</v>
      </c>
    </row>
    <row r="11" spans="1:8" ht="24.6" customHeight="1" x14ac:dyDescent="0.25">
      <c r="A11" s="13"/>
      <c r="B11" s="7">
        <f>'[1]09分類帳'!L34</f>
        <v>0</v>
      </c>
      <c r="C11" s="10"/>
      <c r="D11" s="5" t="s">
        <v>25</v>
      </c>
      <c r="E11" s="7">
        <f>'[1]09分類帳'!N30</f>
        <v>7063</v>
      </c>
      <c r="F11" s="9">
        <f>E11/(E13-E8)</f>
        <v>0.11093136485000785</v>
      </c>
      <c r="G11" s="7">
        <f>'[1]09分類帳'!N31</f>
        <v>7063</v>
      </c>
      <c r="H11" s="9">
        <f>G11/(G13-G8)</f>
        <v>0.11093136485000785</v>
      </c>
    </row>
    <row r="12" spans="1:8" ht="25.9" customHeight="1" x14ac:dyDescent="0.25">
      <c r="A12" s="5"/>
      <c r="B12" s="7">
        <f>'[1]09分類帳'!M34</f>
        <v>0</v>
      </c>
      <c r="C12" s="14" t="s">
        <v>26</v>
      </c>
      <c r="D12" s="13"/>
      <c r="E12" s="7"/>
      <c r="F12" s="9"/>
      <c r="G12" s="7"/>
      <c r="H12" s="9"/>
    </row>
    <row r="13" spans="1:8" ht="30.6" customHeight="1" x14ac:dyDescent="0.25">
      <c r="A13" s="5"/>
      <c r="B13" s="7">
        <f>'[1]09分類帳'!N34</f>
        <v>0</v>
      </c>
      <c r="C13" s="14"/>
      <c r="D13" s="5" t="s">
        <v>27</v>
      </c>
      <c r="E13" s="7">
        <f>SUM(E4:E12)</f>
        <v>85023</v>
      </c>
      <c r="F13" s="9">
        <f>(E13-E8)/(E13-E8)</f>
        <v>1</v>
      </c>
      <c r="G13" s="7">
        <f>SUM(G4:G12)</f>
        <v>85023</v>
      </c>
      <c r="H13" s="15">
        <f>(G13-G8)/(G13-G8)</f>
        <v>1</v>
      </c>
    </row>
    <row r="14" spans="1:8" ht="35.450000000000003" customHeight="1" x14ac:dyDescent="0.25">
      <c r="A14" s="5" t="s">
        <v>28</v>
      </c>
      <c r="B14" s="7">
        <f>SUM(B5:B13)</f>
        <v>34287</v>
      </c>
      <c r="C14" s="14"/>
      <c r="D14" s="5" t="s">
        <v>29</v>
      </c>
      <c r="E14" s="7">
        <f>'[1]09分類帳'!P31</f>
        <v>150253</v>
      </c>
      <c r="F14" s="9"/>
      <c r="G14" s="7">
        <f>E14</f>
        <v>150253</v>
      </c>
      <c r="H14" s="16"/>
    </row>
    <row r="15" spans="1:8" ht="33" customHeight="1" x14ac:dyDescent="0.25">
      <c r="A15" s="5" t="s">
        <v>30</v>
      </c>
      <c r="B15" s="7">
        <f>B14+B4</f>
        <v>235276</v>
      </c>
      <c r="C15" s="17"/>
      <c r="D15" s="5" t="s">
        <v>30</v>
      </c>
      <c r="E15" s="7">
        <f>E13+E14</f>
        <v>235276</v>
      </c>
      <c r="F15" s="15">
        <f>SUM(F4:F11)</f>
        <v>1</v>
      </c>
      <c r="G15" s="7">
        <f>G13+G14</f>
        <v>235276</v>
      </c>
      <c r="H15" s="15">
        <f>SUM(H4:H11)</f>
        <v>1</v>
      </c>
    </row>
    <row r="16" spans="1:8" ht="67.150000000000006" customHeight="1" x14ac:dyDescent="0.25">
      <c r="A16" s="5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2013-10-15T00:37:23Z</dcterms:created>
  <dcterms:modified xsi:type="dcterms:W3CDTF">2013-10-15T00:37:55Z</dcterms:modified>
</cp:coreProperties>
</file>