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<sst xmlns="http://schemas.openxmlformats.org/spreadsheetml/2006/main" count="37" uniqueCount="34">
  <si>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101年06月份學校午餐費收支結算表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</si>
  <si>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</si>
  <si>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</si>
  <si>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</si>
  <si>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</si>
  <si>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</si>
  <si>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</si>
  <si>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</si>
  <si>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</si>
  <si>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</si>
  <si>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</si>
  <si>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660   元
二、應收午餐費
      學  生 30人收660元,8人收395元
      教職員 12 人
      合  計 50人 共29989 元
三、免收減收午餐費
       （1）全免及減收學生午餐費
             計  16  人10500 元
       （2）全免廚工午餐費
             計 1 人660  元
         共計  1  人 660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</si>
  <si>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</si>
  <si>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</si>
  <si>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</si>
  <si>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</si>
  <si>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</si>
  <si>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</si>
  <si>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</si>
  <si>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</si>
  <si>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</si>
  <si>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</si>
  <si>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</si>
  <si>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</si>
  <si>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</si>
  <si>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</si>
  <si>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</si>
  <si>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</si>
  <si>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</si>
  <si>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</si>
  <si>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</si>
  <si>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</si>
  <si>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一、本月補助費收入包括下列各項：利息102元
二、本月補助費支出包括下列各項：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</si>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</sst>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1)101&#23416;&#24180;&#24230;&#23416;&#26657;&#21320;&#39184;&#36027;&#26126;&#32048;&#20998;&#39006;&#24115;&#21450;&#32080;&#31639;&#34920;101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嘉義縣中埔鄉沄水國民小學</v>
          </cell>
        </row>
      </sheetData>
      <sheetData sheetId="24">
        <row r="4">
          <cell r="P4">
            <v>215597</v>
          </cell>
        </row>
        <row r="26">
          <cell r="G26">
            <v>1008</v>
          </cell>
          <cell r="H26">
            <v>25530</v>
          </cell>
          <cell r="I26">
            <v>490</v>
          </cell>
          <cell r="J26">
            <v>0</v>
          </cell>
          <cell r="K26">
            <v>18086</v>
          </cell>
          <cell r="L26">
            <v>5813</v>
          </cell>
          <cell r="M26">
            <v>18300</v>
          </cell>
          <cell r="N26">
            <v>1472</v>
          </cell>
        </row>
        <row r="27">
          <cell r="G27">
            <v>15666</v>
          </cell>
          <cell r="H27">
            <v>250516</v>
          </cell>
          <cell r="I27">
            <v>8010</v>
          </cell>
          <cell r="J27">
            <v>17770</v>
          </cell>
          <cell r="K27">
            <v>174715</v>
          </cell>
          <cell r="L27">
            <v>46086</v>
          </cell>
          <cell r="M27">
            <v>35090</v>
          </cell>
          <cell r="N27">
            <v>17575</v>
          </cell>
          <cell r="P27">
            <v>174989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215597</v>
      </c>
      <c r="C4" s="8" t="s">
        <v>11</v>
      </c>
      <c r="D4" s="5" t="s">
        <v>12</v>
      </c>
      <c r="E4" s="7">
        <f>'[1]06分類帳'!G26</f>
        <v>1008</v>
      </c>
      <c r="F4" s="9">
        <f>E4/(E13-E8)</f>
        <v>0.019158763043354305</v>
      </c>
      <c r="G4" s="7">
        <f>'[1]06分類帳'!G27</f>
        <v>15666</v>
      </c>
      <c r="H4" s="9">
        <f>G4/(G13-G8)</f>
        <v>0.04009592718952274</v>
      </c>
    </row>
    <row r="5" spans="1:8" ht="25.5" customHeight="1">
      <c r="A5" s="5" t="s">
        <v>13</v>
      </c>
      <c r="B5" s="7">
        <v>29989</v>
      </c>
      <c r="C5" s="8"/>
      <c r="D5" s="5" t="s">
        <v>14</v>
      </c>
      <c r="E5" s="7">
        <f>'[1]06分類帳'!H26</f>
        <v>25530</v>
      </c>
      <c r="F5" s="9">
        <f>E5/(E13-E8)</f>
        <v>0.48524129017543194</v>
      </c>
      <c r="G5" s="7">
        <f>'[1]06分類帳'!H27</f>
        <v>250516</v>
      </c>
      <c r="H5" s="9">
        <f>G5/(G13-G8)</f>
        <v>0.6411765157545308</v>
      </c>
    </row>
    <row r="6" spans="1:8" ht="29.25" customHeight="1">
      <c r="A6" s="10" t="s">
        <v>15</v>
      </c>
      <c r="B6" s="7">
        <f>'[1]06分類帳'!G30</f>
        <v>0</v>
      </c>
      <c r="C6" s="8"/>
      <c r="D6" s="5" t="s">
        <v>16</v>
      </c>
      <c r="E6" s="7">
        <f>'[1]06分類帳'!I26</f>
        <v>490</v>
      </c>
      <c r="F6" s="9">
        <f>E6/(E13-E8)</f>
        <v>0.009313287590519453</v>
      </c>
      <c r="G6" s="7">
        <f>'[1]06分類帳'!I27</f>
        <v>8010</v>
      </c>
      <c r="H6" s="9">
        <f>G6/(G13-G8)</f>
        <v>0.020500981538878922</v>
      </c>
    </row>
    <row r="7" spans="1:8" ht="33" customHeight="1">
      <c r="A7" s="11" t="s">
        <v>17</v>
      </c>
      <c r="B7" s="7">
        <f>'[1]06分類帳'!H30</f>
        <v>0</v>
      </c>
      <c r="C7" s="8"/>
      <c r="D7" s="5" t="s">
        <v>18</v>
      </c>
      <c r="E7" s="7">
        <f>'[1]06分類帳'!J26</f>
        <v>0</v>
      </c>
      <c r="F7" s="9">
        <f>E7/(E13-E8)</f>
        <v>0</v>
      </c>
      <c r="G7" s="7">
        <f>'[1]06分類帳'!J27</f>
        <v>17770</v>
      </c>
      <c r="H7" s="9">
        <f>G7/(G13-G8)</f>
        <v>0.045480954050671464</v>
      </c>
    </row>
    <row r="8" spans="1:8" ht="33" customHeight="1">
      <c r="A8" s="11" t="s">
        <v>19</v>
      </c>
      <c r="B8" s="7">
        <f>'[1]06分類帳'!I30</f>
        <v>0</v>
      </c>
      <c r="C8" s="8"/>
      <c r="D8" s="5" t="s">
        <v>20</v>
      </c>
      <c r="E8" s="7">
        <f>'[1]06分類帳'!K26</f>
        <v>18086</v>
      </c>
      <c r="F8" s="9"/>
      <c r="G8" s="7">
        <f>'[1]06分類帳'!K27</f>
        <v>174715</v>
      </c>
      <c r="H8" s="9"/>
    </row>
    <row r="9" spans="1:8" ht="32.25" customHeight="1">
      <c r="A9" s="12" t="s">
        <v>21</v>
      </c>
      <c r="B9" s="7">
        <f>'[1]06分類帳'!J30</f>
        <v>0</v>
      </c>
      <c r="C9" s="8"/>
      <c r="D9" s="5" t="s">
        <v>22</v>
      </c>
      <c r="E9" s="7">
        <f>'[1]06分類帳'!L26</f>
        <v>5813</v>
      </c>
      <c r="F9" s="9">
        <f>E9/(E13-E8)</f>
        <v>0.11048600155855016</v>
      </c>
      <c r="G9" s="7">
        <f>'[1]06分類帳'!L27</f>
        <v>46086</v>
      </c>
      <c r="H9" s="9">
        <f>G9/(G13-G8)</f>
        <v>0.11795358741582697</v>
      </c>
    </row>
    <row r="10" spans="1:8" ht="30" customHeight="1">
      <c r="A10" s="5" t="s">
        <v>23</v>
      </c>
      <c r="B10" s="7">
        <v>102</v>
      </c>
      <c r="C10" s="8"/>
      <c r="D10" s="5" t="s">
        <v>24</v>
      </c>
      <c r="E10" s="7">
        <f>'[1]06分類帳'!M26</f>
        <v>18300</v>
      </c>
      <c r="F10" s="9">
        <f>E10/(E13-E8)</f>
        <v>0.34782278144184897</v>
      </c>
      <c r="G10" s="7">
        <f>'[1]06分類帳'!M27</f>
        <v>35090</v>
      </c>
      <c r="H10" s="9">
        <f>G10/(G13-G8)</f>
        <v>0.08981016756545085</v>
      </c>
    </row>
    <row r="11" spans="1:8" ht="26.25" customHeight="1">
      <c r="A11" s="12"/>
      <c r="B11" s="7">
        <f>'[1]06分類帳'!L30</f>
        <v>0</v>
      </c>
      <c r="C11" s="13"/>
      <c r="D11" s="5" t="s">
        <v>25</v>
      </c>
      <c r="E11" s="7">
        <f>'[1]06分類帳'!N26</f>
        <v>1472</v>
      </c>
      <c r="F11" s="9">
        <f>E11/(E13-E8)</f>
        <v>0.027977876190295174</v>
      </c>
      <c r="G11" s="7">
        <f>'[1]06分類帳'!N27</f>
        <v>17575</v>
      </c>
      <c r="H11" s="9">
        <f>G11/(G13-G8)</f>
        <v>0.04498186648511823</v>
      </c>
    </row>
    <row r="12" spans="1:8" ht="18.75" customHeight="1">
      <c r="A12" s="5"/>
      <c r="B12" s="7">
        <f>'[1]06分類帳'!M30</f>
        <v>0</v>
      </c>
      <c r="C12" s="14" t="s">
        <v>26</v>
      </c>
      <c r="D12" s="5"/>
      <c r="E12" s="7"/>
      <c r="F12" s="9"/>
      <c r="G12" s="7"/>
      <c r="H12" s="9"/>
    </row>
    <row r="13" spans="1:8" ht="25.5" customHeight="1">
      <c r="A13" s="5"/>
      <c r="B13" s="7">
        <f>'[1]06分類帳'!N30</f>
        <v>0</v>
      </c>
      <c r="C13" s="15"/>
      <c r="D13" s="5" t="s">
        <v>27</v>
      </c>
      <c r="E13" s="7">
        <f>SUM(E4:E12)</f>
        <v>70699</v>
      </c>
      <c r="F13" s="9">
        <f>(E13-E8)/(E13-E8)</f>
        <v>1</v>
      </c>
      <c r="G13" s="7">
        <f>SUM(G4:G12)</f>
        <v>565428</v>
      </c>
      <c r="H13" s="9">
        <f>(G13-G8)/(G13-G8)</f>
        <v>1</v>
      </c>
    </row>
    <row r="14" spans="1:8" ht="25.5" customHeight="1">
      <c r="A14" s="5" t="s">
        <v>28</v>
      </c>
      <c r="B14" s="7">
        <f>SUM(B5:B13)</f>
        <v>30091</v>
      </c>
      <c r="C14" s="15"/>
      <c r="D14" s="5" t="s">
        <v>29</v>
      </c>
      <c r="E14" s="7">
        <f>'[1]06分類帳'!P27</f>
        <v>174989</v>
      </c>
      <c r="F14" s="9"/>
      <c r="G14" s="7">
        <f>E14</f>
        <v>174989</v>
      </c>
      <c r="H14" s="9"/>
    </row>
    <row r="15" spans="1:8" ht="25.5" customHeight="1">
      <c r="A15" s="5" t="s">
        <v>30</v>
      </c>
      <c r="B15" s="7">
        <f>B14+B4</f>
        <v>245688</v>
      </c>
      <c r="C15" s="15"/>
      <c r="D15" s="5" t="s">
        <v>30</v>
      </c>
      <c r="E15" s="7">
        <f>E13+E14</f>
        <v>245688</v>
      </c>
      <c r="F15" s="16">
        <f>SUM(F4:F11)</f>
        <v>0.9999999999999999</v>
      </c>
      <c r="G15" s="7">
        <f>G13+G14</f>
        <v>740417</v>
      </c>
      <c r="H15" s="16">
        <f>SUM(H4:H11)</f>
        <v>1</v>
      </c>
    </row>
    <row r="16" spans="1:8" ht="55.5" customHeight="1">
      <c r="A16" s="5" t="s">
        <v>31</v>
      </c>
      <c r="B16" s="8" t="s">
        <v>32</v>
      </c>
      <c r="C16" s="8"/>
      <c r="D16" s="8"/>
      <c r="E16" s="8"/>
      <c r="F16" s="8"/>
      <c r="G16" s="8"/>
      <c r="H16" s="8"/>
    </row>
    <row r="17" spans="1:8" ht="27" customHeight="1">
      <c r="A17" s="17" t="s">
        <v>33</v>
      </c>
      <c r="B17" s="17"/>
      <c r="C17" s="17"/>
      <c r="D17" s="17"/>
      <c r="E17" s="17"/>
      <c r="F17" s="17"/>
      <c r="G17" s="17"/>
      <c r="H17" s="1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2013-07-03T07:41:54Z</dcterms:created>
  <dcterms:modified xsi:type="dcterms:W3CDTF">2013-07-03T07:42:05Z</dcterms:modified>
  <cp:category/>
  <cp:version/>
  <cp:contentType/>
  <cp:contentStatus/>
</cp:coreProperties>
</file>