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<sst xmlns="http://schemas.openxmlformats.org/spreadsheetml/2006/main" count="37" uniqueCount="34">
  <si>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102年2月份學校午餐費收支結算表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</si>
  <si>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</si>
  <si>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</si>
  <si>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</si>
  <si>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</si>
  <si>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</si>
  <si>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</si>
  <si>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</si>
  <si>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</si>
  <si>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</si>
  <si>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</si>
  <si>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元
二、應收午餐費
      學  生  人
      教職員   人
      工  友 人
      合  計 人 共 元
三、免收減收午餐費
       （1）全免及減收學生午餐費
             計   人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</si>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</sst>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嘉義縣中埔鄉沄水國民小學</v>
          </cell>
        </row>
      </sheetData>
      <sheetData sheetId="16">
        <row r="4">
          <cell r="P4">
            <v>191392</v>
          </cell>
        </row>
        <row r="14">
          <cell r="G14">
            <v>0</v>
          </cell>
          <cell r="H14">
            <v>13335</v>
          </cell>
          <cell r="I14">
            <v>800</v>
          </cell>
          <cell r="J14">
            <v>7250</v>
          </cell>
          <cell r="K14">
            <v>7967</v>
          </cell>
          <cell r="L14">
            <v>5366</v>
          </cell>
          <cell r="M14">
            <v>0</v>
          </cell>
          <cell r="N14">
            <v>380</v>
          </cell>
        </row>
        <row r="15">
          <cell r="G15">
            <v>9324</v>
          </cell>
          <cell r="H15">
            <v>140369</v>
          </cell>
          <cell r="I15">
            <v>5040</v>
          </cell>
          <cell r="J15">
            <v>17570</v>
          </cell>
          <cell r="L15">
            <v>30501</v>
          </cell>
          <cell r="M15">
            <v>13090</v>
          </cell>
          <cell r="N15">
            <v>13909</v>
          </cell>
          <cell r="P15">
            <v>156294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'[1]02分類帳'!P4</f>
        <v>191392</v>
      </c>
      <c r="C4" s="8" t="s">
        <v>11</v>
      </c>
      <c r="D4" s="5" t="s">
        <v>12</v>
      </c>
      <c r="E4" s="7">
        <f>'[1]02分類帳'!G14</f>
        <v>0</v>
      </c>
      <c r="F4" s="9">
        <f>E4/(E13-E8)</f>
        <v>0</v>
      </c>
      <c r="G4" s="7">
        <f>'[1]02分類帳'!G15</f>
        <v>9324</v>
      </c>
      <c r="H4" s="9">
        <f>G4/(G13-G8)</f>
        <v>0.04057388284748241</v>
      </c>
    </row>
    <row r="5" spans="1:8" ht="25.5" customHeight="1">
      <c r="A5" s="5" t="s">
        <v>13</v>
      </c>
      <c r="B5" s="7">
        <f>'[1]02分類帳'!F18</f>
        <v>0</v>
      </c>
      <c r="C5" s="10"/>
      <c r="D5" s="5" t="s">
        <v>14</v>
      </c>
      <c r="E5" s="7">
        <f>'[1]02分類帳'!H14</f>
        <v>13335</v>
      </c>
      <c r="F5" s="9">
        <f>E5/(E13-E8)</f>
        <v>0.4915041834064354</v>
      </c>
      <c r="G5" s="7">
        <f>'[1]02分類帳'!H15</f>
        <v>140369</v>
      </c>
      <c r="H5" s="9">
        <f>G5/(G13-G8)</f>
        <v>0.6108231833352915</v>
      </c>
    </row>
    <row r="6" spans="1:8" ht="29.25" customHeight="1">
      <c r="A6" s="11" t="s">
        <v>15</v>
      </c>
      <c r="B6" s="7"/>
      <c r="C6" s="10"/>
      <c r="D6" s="5" t="s">
        <v>16</v>
      </c>
      <c r="E6" s="7">
        <f>'[1]02分類帳'!I14</f>
        <v>800</v>
      </c>
      <c r="F6" s="9">
        <f>E6/(E13-E8)</f>
        <v>0.02948656518373816</v>
      </c>
      <c r="G6" s="7">
        <f>'[1]02分類帳'!I15</f>
        <v>5040</v>
      </c>
      <c r="H6" s="9">
        <f>G6/(G13-G8)</f>
        <v>0.021931828566206707</v>
      </c>
    </row>
    <row r="7" spans="1:8" ht="30.75" customHeight="1">
      <c r="A7" s="12" t="s">
        <v>17</v>
      </c>
      <c r="B7" s="7">
        <f>'[1]02分類帳'!G18</f>
        <v>0</v>
      </c>
      <c r="C7" s="10"/>
      <c r="D7" s="5" t="s">
        <v>18</v>
      </c>
      <c r="E7" s="7">
        <f>'[1]02分類帳'!J14</f>
        <v>7250</v>
      </c>
      <c r="F7" s="9">
        <f>E7/(E13-E8)</f>
        <v>0.26722199697762705</v>
      </c>
      <c r="G7" s="7">
        <f>'[1]02分類帳'!J15</f>
        <v>17570</v>
      </c>
      <c r="H7" s="9">
        <f>G7/(G13-G8)</f>
        <v>0.07645679125163728</v>
      </c>
    </row>
    <row r="8" spans="1:8" ht="30" customHeight="1">
      <c r="A8" s="12" t="s">
        <v>19</v>
      </c>
      <c r="B8" s="7">
        <f>'[1]02分類帳'!H18</f>
        <v>0</v>
      </c>
      <c r="C8" s="10"/>
      <c r="D8" s="5" t="s">
        <v>20</v>
      </c>
      <c r="E8" s="7">
        <f>'[1]02分類帳'!K14</f>
        <v>7967</v>
      </c>
      <c r="F8" s="9"/>
      <c r="G8" s="7">
        <f>'[1]02分類帳'!K14</f>
        <v>7967</v>
      </c>
      <c r="H8" s="9"/>
    </row>
    <row r="9" spans="1:8" ht="30" customHeight="1">
      <c r="A9" s="13" t="s">
        <v>21</v>
      </c>
      <c r="B9" s="7">
        <f>'[1]02分類帳'!I18</f>
        <v>0</v>
      </c>
      <c r="C9" s="10"/>
      <c r="D9" s="5" t="s">
        <v>22</v>
      </c>
      <c r="E9" s="7">
        <f>'[1]02分類帳'!L14</f>
        <v>5366</v>
      </c>
      <c r="F9" s="9">
        <f>E9/(E13-E8)</f>
        <v>0.1977811359699237</v>
      </c>
      <c r="G9" s="7">
        <f>'[1]02分類帳'!L15</f>
        <v>30501</v>
      </c>
      <c r="H9" s="9">
        <f>G9/(G13-G8)</f>
        <v>0.1327267268051331</v>
      </c>
    </row>
    <row r="10" spans="1:8" ht="28.5" customHeight="1">
      <c r="A10" s="5" t="s">
        <v>23</v>
      </c>
      <c r="B10" s="7">
        <f>'[1]02分類帳'!J18</f>
        <v>0</v>
      </c>
      <c r="C10" s="10"/>
      <c r="D10" s="5" t="s">
        <v>24</v>
      </c>
      <c r="E10" s="7">
        <f>'[1]02分類帳'!M14</f>
        <v>0</v>
      </c>
      <c r="F10" s="9">
        <f>E10/(E13-E8)</f>
        <v>0</v>
      </c>
      <c r="G10" s="7">
        <f>'[1]02分類帳'!M15</f>
        <v>13090</v>
      </c>
      <c r="H10" s="9">
        <f>G10/(G13-G8)</f>
        <v>0.0569618325261202</v>
      </c>
    </row>
    <row r="11" spans="1:8" ht="24.75" customHeight="1">
      <c r="A11" s="13"/>
      <c r="B11" s="7">
        <f>'[1]02分類帳'!K18</f>
        <v>0</v>
      </c>
      <c r="C11" s="10"/>
      <c r="D11" s="5" t="s">
        <v>25</v>
      </c>
      <c r="E11" s="7">
        <f>'[1]02分類帳'!N14</f>
        <v>380</v>
      </c>
      <c r="F11" s="9">
        <f>E11/(E13-E8)</f>
        <v>0.014006118462275625</v>
      </c>
      <c r="G11" s="7">
        <f>'[1]02分類帳'!N15</f>
        <v>13909</v>
      </c>
      <c r="H11" s="9">
        <f>G11/(G13-G8)</f>
        <v>0.06052575466812879</v>
      </c>
    </row>
    <row r="12" spans="1:8" ht="22.5" customHeight="1">
      <c r="A12" s="5"/>
      <c r="B12" s="7">
        <f>'[1]02分類帳'!M18</f>
        <v>0</v>
      </c>
      <c r="C12" s="14" t="s">
        <v>26</v>
      </c>
      <c r="D12" s="13"/>
      <c r="E12" s="7"/>
      <c r="F12" s="9"/>
      <c r="G12" s="7"/>
      <c r="H12" s="9"/>
    </row>
    <row r="13" spans="1:8" ht="33" customHeight="1">
      <c r="A13" s="5"/>
      <c r="B13" s="7">
        <f>'[1]02分類帳'!N18</f>
        <v>0</v>
      </c>
      <c r="C13" s="14"/>
      <c r="D13" s="5" t="s">
        <v>27</v>
      </c>
      <c r="E13" s="7">
        <f>SUM(E4:E12)</f>
        <v>35098</v>
      </c>
      <c r="F13" s="9">
        <f>(E13-E8)/(E13-E8)</f>
        <v>1</v>
      </c>
      <c r="G13" s="7">
        <f>SUM(G4:G12)</f>
        <v>237770</v>
      </c>
      <c r="H13" s="9">
        <f>(G13-G8)/(G13-G8)</f>
        <v>1</v>
      </c>
    </row>
    <row r="14" spans="1:8" ht="30.75" customHeight="1">
      <c r="A14" s="5" t="s">
        <v>28</v>
      </c>
      <c r="B14" s="7">
        <f>SUM(B5:B13)</f>
        <v>0</v>
      </c>
      <c r="C14" s="14"/>
      <c r="D14" s="5" t="s">
        <v>29</v>
      </c>
      <c r="E14" s="7">
        <f>'[1]02分類帳'!P15</f>
        <v>156294</v>
      </c>
      <c r="F14" s="9"/>
      <c r="G14" s="7">
        <f>E14</f>
        <v>156294</v>
      </c>
      <c r="H14" s="9"/>
    </row>
    <row r="15" spans="1:8" ht="34.5" customHeight="1">
      <c r="A15" s="5" t="s">
        <v>30</v>
      </c>
      <c r="B15" s="7">
        <f>B14+B4</f>
        <v>191392</v>
      </c>
      <c r="C15" s="15"/>
      <c r="D15" s="5" t="s">
        <v>30</v>
      </c>
      <c r="E15" s="7">
        <f>E13+E14</f>
        <v>191392</v>
      </c>
      <c r="F15" s="16">
        <f>SUM(F4:F11)</f>
        <v>0.9999999999999999</v>
      </c>
      <c r="G15" s="7">
        <f>G13+G14</f>
        <v>394064</v>
      </c>
      <c r="H15" s="16">
        <f>SUM(H4:H11)</f>
        <v>1</v>
      </c>
    </row>
    <row r="16" spans="1:8" ht="68.25" customHeight="1">
      <c r="A16" s="5" t="s">
        <v>31</v>
      </c>
      <c r="B16" s="17" t="s">
        <v>32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33</v>
      </c>
      <c r="B17" s="18"/>
      <c r="C17" s="18"/>
      <c r="D17" s="18"/>
      <c r="E17" s="18"/>
      <c r="F17" s="18"/>
      <c r="G17" s="18"/>
      <c r="H17" s="1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2013-03-08T04:44:06Z</dcterms:created>
  <dcterms:modified xsi:type="dcterms:W3CDTF">2013-03-08T04:44:26Z</dcterms:modified>
  <cp:category/>
  <cp:version/>
  <cp:contentType/>
  <cp:contentStatus/>
</cp:coreProperties>
</file>