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09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<sst xmlns="http://schemas.openxmlformats.org/spreadsheetml/2006/main" count="37" uniqueCount="34">
  <si>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101年9月份學校午餐費收支結算表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</si>
  <si>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</si>
  <si>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</si>
  <si>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</si>
  <si>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</si>
  <si>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</si>
  <si>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</si>
  <si>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</si>
  <si>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</si>
  <si>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</si>
  <si>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</si>
  <si>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660   元
二、應收午餐費
      學  生 54 人
      教職員 12  人
      替代役1 人
      合  計 67人 共35640 元
三、免收減收午餐費
       （1）全免及減收學生午餐費
             計  0  人 0 元
       （2）全免廚工午餐費
             計 1 人660  元
         共計 1  人660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</si>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</sst>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嘉義縣中埔鄉沄水國民小學</v>
          </cell>
        </row>
      </sheetData>
      <sheetData sheetId="6">
        <row r="28">
          <cell r="G28">
            <v>2016</v>
          </cell>
          <cell r="H28">
            <v>27837</v>
          </cell>
          <cell r="I28">
            <v>880</v>
          </cell>
          <cell r="J28">
            <v>7490</v>
          </cell>
          <cell r="K28">
            <v>18822</v>
          </cell>
          <cell r="L28">
            <v>7870</v>
          </cell>
          <cell r="M28">
            <v>6190</v>
          </cell>
          <cell r="N28">
            <v>7335</v>
          </cell>
        </row>
        <row r="29">
          <cell r="G29">
            <v>2016</v>
          </cell>
          <cell r="H29">
            <v>27837</v>
          </cell>
          <cell r="I29">
            <v>880</v>
          </cell>
          <cell r="J29">
            <v>7490</v>
          </cell>
          <cell r="K29">
            <v>18822</v>
          </cell>
          <cell r="L29">
            <v>7870</v>
          </cell>
          <cell r="M29">
            <v>6190</v>
          </cell>
          <cell r="N29">
            <v>7335</v>
          </cell>
          <cell r="P29">
            <v>79406</v>
          </cell>
        </row>
        <row r="32">
          <cell r="F32">
            <v>35640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12" sqref="C12:C15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v>122206</v>
      </c>
      <c r="C4" s="8" t="s">
        <v>11</v>
      </c>
      <c r="D4" s="5" t="s">
        <v>12</v>
      </c>
      <c r="E4" s="7">
        <f>'[1]09分類帳'!G28</f>
        <v>2016</v>
      </c>
      <c r="F4" s="9">
        <f>E4/(E13-E8)</f>
        <v>0.0338152906840216</v>
      </c>
      <c r="G4" s="7">
        <f>'[1]09分類帳'!G29</f>
        <v>2016</v>
      </c>
      <c r="H4" s="9">
        <f>G4/(G13-G8)</f>
        <v>0.0338152906840216</v>
      </c>
    </row>
    <row r="5" spans="1:8" ht="25.5" customHeight="1">
      <c r="A5" s="5" t="s">
        <v>13</v>
      </c>
      <c r="B5" s="7">
        <f>'[1]09分類帳'!F32</f>
        <v>35640</v>
      </c>
      <c r="C5" s="10"/>
      <c r="D5" s="5" t="s">
        <v>14</v>
      </c>
      <c r="E5" s="7">
        <f>'[1]09分類帳'!H28</f>
        <v>27837</v>
      </c>
      <c r="F5" s="9">
        <f>E5/(E13-E8)</f>
        <v>0.4669227414539233</v>
      </c>
      <c r="G5" s="7">
        <f>'[1]09分類帳'!H29</f>
        <v>27837</v>
      </c>
      <c r="H5" s="9">
        <f>G5/(G13-G8)</f>
        <v>0.4669227414539233</v>
      </c>
    </row>
    <row r="6" spans="1:8" ht="29.25" customHeight="1">
      <c r="A6" s="11" t="s">
        <v>15</v>
      </c>
      <c r="B6" s="7">
        <f>'[1]09分類帳'!G32</f>
        <v>0</v>
      </c>
      <c r="C6" s="10"/>
      <c r="D6" s="5" t="s">
        <v>16</v>
      </c>
      <c r="E6" s="7">
        <f>'[1]09分類帳'!I28</f>
        <v>880</v>
      </c>
      <c r="F6" s="9">
        <f>E6/(E13-E8)</f>
        <v>0.01476064275889832</v>
      </c>
      <c r="G6" s="7">
        <f>'[1]09分類帳'!I29</f>
        <v>880</v>
      </c>
      <c r="H6" s="9">
        <f>G6/(G13-G8)</f>
        <v>0.01476064275889832</v>
      </c>
    </row>
    <row r="7" spans="1:8" ht="33" customHeight="1">
      <c r="A7" s="12" t="s">
        <v>17</v>
      </c>
      <c r="B7" s="7">
        <f>'[1]09分類帳'!H32</f>
        <v>0</v>
      </c>
      <c r="C7" s="10"/>
      <c r="D7" s="5" t="s">
        <v>18</v>
      </c>
      <c r="E7" s="7">
        <f>'[1]09分類帳'!J28</f>
        <v>7490</v>
      </c>
      <c r="F7" s="9">
        <f>E7/(E13-E8)</f>
        <v>0.12563319802744138</v>
      </c>
      <c r="G7" s="7">
        <f>'[1]09分類帳'!J29</f>
        <v>7490</v>
      </c>
      <c r="H7" s="9">
        <f>G7/(G13-G8)</f>
        <v>0.12563319802744138</v>
      </c>
    </row>
    <row r="8" spans="1:8" ht="30" customHeight="1">
      <c r="A8" s="12" t="s">
        <v>19</v>
      </c>
      <c r="B8" s="7">
        <f>'[1]09分類帳'!I32</f>
        <v>0</v>
      </c>
      <c r="C8" s="10"/>
      <c r="D8" s="5" t="s">
        <v>20</v>
      </c>
      <c r="E8" s="7">
        <f>'[1]09分類帳'!K28</f>
        <v>18822</v>
      </c>
      <c r="F8" s="9"/>
      <c r="G8" s="7">
        <f>'[1]09分類帳'!K29</f>
        <v>18822</v>
      </c>
      <c r="H8" s="9"/>
    </row>
    <row r="9" spans="1:8" ht="32.25" customHeight="1">
      <c r="A9" s="13" t="s">
        <v>21</v>
      </c>
      <c r="B9" s="7">
        <f>'[1]09分類帳'!J32</f>
        <v>0</v>
      </c>
      <c r="C9" s="10"/>
      <c r="D9" s="5" t="s">
        <v>22</v>
      </c>
      <c r="E9" s="7">
        <f>'[1]09分類帳'!L28</f>
        <v>7870</v>
      </c>
      <c r="F9" s="9">
        <f>E9/(E13-E8)</f>
        <v>0.13200711194605655</v>
      </c>
      <c r="G9" s="7">
        <f>'[1]09分類帳'!L29</f>
        <v>7870</v>
      </c>
      <c r="H9" s="9">
        <f>G9/(G13-G8)</f>
        <v>0.13200711194605655</v>
      </c>
    </row>
    <row r="10" spans="1:8" ht="30" customHeight="1">
      <c r="A10" s="5" t="s">
        <v>23</v>
      </c>
      <c r="B10" s="7">
        <f>'[1]09分類帳'!K32</f>
        <v>0</v>
      </c>
      <c r="C10" s="10"/>
      <c r="D10" s="5" t="s">
        <v>24</v>
      </c>
      <c r="E10" s="7">
        <f>'[1]09分類帳'!M28</f>
        <v>6190</v>
      </c>
      <c r="F10" s="9">
        <f>E10/(E13-E8)</f>
        <v>0.10382770304270522</v>
      </c>
      <c r="G10" s="7">
        <f>'[1]09分類帳'!M29</f>
        <v>6190</v>
      </c>
      <c r="H10" s="9">
        <f>G10/(G13-G8)</f>
        <v>0.10382770304270522</v>
      </c>
    </row>
    <row r="11" spans="1:8" ht="24" customHeight="1">
      <c r="A11" s="13"/>
      <c r="B11" s="7">
        <f>'[1]09分類帳'!L32</f>
        <v>0</v>
      </c>
      <c r="C11" s="10"/>
      <c r="D11" s="5" t="s">
        <v>25</v>
      </c>
      <c r="E11" s="7">
        <f>'[1]09分類帳'!N28</f>
        <v>7335</v>
      </c>
      <c r="F11" s="9">
        <f>E11/(E13-E8)</f>
        <v>0.1230333120869536</v>
      </c>
      <c r="G11" s="7">
        <f>'[1]09分類帳'!N29</f>
        <v>7335</v>
      </c>
      <c r="H11" s="9">
        <f>G11/(G13-G8)</f>
        <v>0.1230333120869536</v>
      </c>
    </row>
    <row r="12" spans="1:8" ht="25.5" customHeight="1">
      <c r="A12" s="5"/>
      <c r="B12" s="7">
        <f>'[1]09分類帳'!M32</f>
        <v>0</v>
      </c>
      <c r="C12" s="14" t="s">
        <v>26</v>
      </c>
      <c r="D12" s="13"/>
      <c r="E12" s="7"/>
      <c r="F12" s="9"/>
      <c r="G12" s="7"/>
      <c r="H12" s="9"/>
    </row>
    <row r="13" spans="1:8" ht="30" customHeight="1">
      <c r="A13" s="5"/>
      <c r="B13" s="7">
        <f>'[1]09分類帳'!N32</f>
        <v>0</v>
      </c>
      <c r="C13" s="14"/>
      <c r="D13" s="5" t="s">
        <v>27</v>
      </c>
      <c r="E13" s="7">
        <f>SUM(E4:E12)</f>
        <v>78440</v>
      </c>
      <c r="F13" s="9">
        <f>(E13-E8)/(E13-E8)</f>
        <v>1</v>
      </c>
      <c r="G13" s="7">
        <f>SUM(G4:G12)</f>
        <v>78440</v>
      </c>
      <c r="H13" s="15">
        <f>(G13-G8)/(G13-G8)</f>
        <v>1</v>
      </c>
    </row>
    <row r="14" spans="1:8" ht="35.25" customHeight="1">
      <c r="A14" s="5" t="s">
        <v>28</v>
      </c>
      <c r="B14" s="7">
        <f>SUM(B5:B13)</f>
        <v>35640</v>
      </c>
      <c r="C14" s="14"/>
      <c r="D14" s="5" t="s">
        <v>29</v>
      </c>
      <c r="E14" s="7">
        <f>'[1]09分類帳'!P29</f>
        <v>79406</v>
      </c>
      <c r="F14" s="9"/>
      <c r="G14" s="7">
        <f>E14</f>
        <v>79406</v>
      </c>
      <c r="H14" s="16"/>
    </row>
    <row r="15" spans="1:8" ht="33" customHeight="1">
      <c r="A15" s="5" t="s">
        <v>30</v>
      </c>
      <c r="B15" s="7">
        <f>B14+B4</f>
        <v>157846</v>
      </c>
      <c r="C15" s="17"/>
      <c r="D15" s="5" t="s">
        <v>30</v>
      </c>
      <c r="E15" s="7">
        <f>E13+E14</f>
        <v>157846</v>
      </c>
      <c r="F15" s="15">
        <f>SUM(F4:F11)</f>
        <v>0.9999999999999998</v>
      </c>
      <c r="G15" s="7">
        <f>G13+G14</f>
        <v>157846</v>
      </c>
      <c r="H15" s="15">
        <f>SUM(H4:H11)</f>
        <v>0.9999999999999998</v>
      </c>
    </row>
    <row r="16" spans="1:8" ht="66.75" customHeight="1">
      <c r="A16" s="5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33</v>
      </c>
      <c r="B17" s="19"/>
      <c r="C17" s="19"/>
      <c r="D17" s="19"/>
      <c r="E17" s="19"/>
      <c r="F17" s="19"/>
      <c r="G17" s="19"/>
      <c r="H17" s="19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2013-03-08T02:22:18Z</dcterms:created>
  <dcterms:modified xsi:type="dcterms:W3CDTF">2013-03-08T02:22:42Z</dcterms:modified>
  <cp:category/>
  <cp:version/>
  <cp:contentType/>
  <cp:contentStatus/>
</cp:coreProperties>
</file>